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3256" windowHeight="13176" tabRatio="896"/>
  </bookViews>
  <sheets>
    <sheet name="Phu luc" sheetId="56" r:id="rId1"/>
  </sheets>
  <definedNames>
    <definedName name="_xlnm._FilterDatabase" localSheetId="0" hidden="1">'Phu luc'!$A$6:$H$16</definedName>
    <definedName name="_xlnm.Print_Titles" localSheetId="0">'Phu luc'!$4:$6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56" l="1"/>
  <c r="F15" i="56"/>
  <c r="H15" i="56" s="1"/>
  <c r="G14" i="56"/>
  <c r="F14" i="56"/>
  <c r="H14" i="56" s="1"/>
  <c r="F13" i="56"/>
  <c r="G13" i="56" s="1"/>
  <c r="F12" i="56"/>
  <c r="G12" i="56" s="1"/>
  <c r="H12" i="56"/>
  <c r="H13" i="56"/>
  <c r="H16" i="56"/>
  <c r="K16" i="56" s="1"/>
  <c r="F11" i="56"/>
  <c r="H11" i="56" s="1"/>
  <c r="G10" i="56"/>
  <c r="F10" i="56"/>
  <c r="H10" i="56" s="1"/>
  <c r="K10" i="56" s="1"/>
  <c r="F9" i="56"/>
  <c r="G9" i="56" s="1"/>
  <c r="F8" i="56"/>
  <c r="H8" i="56" s="1"/>
  <c r="H7" i="56"/>
  <c r="F7" i="56"/>
  <c r="G7" i="56" s="1"/>
  <c r="K7" i="56" s="1"/>
  <c r="K9" i="56" l="1"/>
  <c r="G11" i="56"/>
  <c r="K11" i="56" s="1"/>
  <c r="G15" i="56"/>
  <c r="K15" i="56" s="1"/>
  <c r="G8" i="56"/>
  <c r="K8" i="56" s="1"/>
  <c r="K13" i="56"/>
  <c r="K12" i="56"/>
  <c r="H9" i="56"/>
  <c r="K14" i="56"/>
</calcChain>
</file>

<file path=xl/sharedStrings.xml><?xml version="1.0" encoding="utf-8"?>
<sst xmlns="http://schemas.openxmlformats.org/spreadsheetml/2006/main" count="79" uniqueCount="52">
  <si>
    <t>(1)</t>
  </si>
  <si>
    <t>(2)</t>
  </si>
  <si>
    <t>(3)</t>
  </si>
  <si>
    <t>(5)</t>
  </si>
  <si>
    <t>(6)</t>
  </si>
  <si>
    <t>(7)</t>
  </si>
  <si>
    <t>(8)</t>
  </si>
  <si>
    <t>STT</t>
  </si>
  <si>
    <t>(4)</t>
  </si>
  <si>
    <t>Danh mục nhà, đất cho thuê theo phương thức chào giá cạnh tranh</t>
  </si>
  <si>
    <t>(Kèm theo Thông báo số:        /TB-TTDVTH ngày 25/ 6/2026 của Trung tâm Dịch vụ tổng hợp xã Lộc Hà)</t>
  </si>
  <si>
    <t>Mã tài sản</t>
  </si>
  <si>
    <t>Diện tích (m2)</t>
  </si>
  <si>
    <t>Đất</t>
  </si>
  <si>
    <t>Sàn xây dựng nhà</t>
  </si>
  <si>
    <t>Sàn sử dụng nhà</t>
  </si>
  <si>
    <t>Địa chỉ nhà đất</t>
  </si>
  <si>
    <t>Giá sàn cho thuê (đồng/m2/năm)</t>
  </si>
  <si>
    <t>Diện tích nhà cho thuê (m2)</t>
  </si>
  <si>
    <t>Thời hạn cho thuê nhà (năm)</t>
  </si>
  <si>
    <t>Mục đích sử dụng</t>
  </si>
  <si>
    <t>Tiền đặt trước (đồng)</t>
  </si>
  <si>
    <t>(9)</t>
  </si>
  <si>
    <t>(10)</t>
  </si>
  <si>
    <t>(11)</t>
  </si>
  <si>
    <t>(12)</t>
  </si>
  <si>
    <t>(13)</t>
  </si>
  <si>
    <t>Thời gian, địa điểm nộp Phiếu đăng ký thuê nhà, tiền đặt trước</t>
  </si>
  <si>
    <t>Thời gian, địa điểm tổ chức xác định người được quyền thuê nhà</t>
  </si>
  <si>
    <t>quản lý, kinh doanh</t>
  </si>
  <si>
    <t>Trụ sở UBND xã Bình An, thôn Quyết Thắng, xã Lộc Hà, tỉnh Hà Tĩnh</t>
  </si>
  <si>
    <t>Trụ sở Bảo hiểm xã hội huyện Lộc Hà cũ, tại đường Phan Huy Lê, thôn Phú Nghĩa, xã Lộc Hà, tỉnh Hà Tĩnh</t>
  </si>
  <si>
    <t>Trụ sở UBND xã Thịnh Lộc cũ, thôn Quang Trung, xã Lộc Hà, tỉnh Hà tĩnh</t>
  </si>
  <si>
    <t>Trụ sở UBND xã Thạch Kim, thôn Long Hải, xã Lộc Hà, tỉnh Hà Tĩnh</t>
  </si>
  <si>
    <t>Trụ sở Trường Tiểu học Bình An, thôn Thống Nhất, xã Lộc Hà, tỉnh Hà Tĩnh</t>
  </si>
  <si>
    <t>Trụ sở Chi cục Thi hành án dân sự huyện Lộc Hà (cũ), thôn Phú Nghĩa, xã Lộc Hà, tỉnh Hà Tĩnh</t>
  </si>
  <si>
    <t>Trụ sở phòng Giáo dục và đào tạo (Trụ sở chi cục thuế huyện Lộc Hà cũ), Thôn Phú Nghĩa, xã Lộc Hà, tỉnh Hà Tĩnh</t>
  </si>
  <si>
    <t>Trung tâm bồi dưỡng Chính trị huyện Lộc Hà cũ, Thôn Xuân Khánh, xã Lộc Hà, tỉnh Hà Tĩnh</t>
  </si>
  <si>
    <t>Trụ sở Viện Kiểm sát nhân dân huyện Lộc Hà cũ, đường Đại Lộ Bằng Sơn, thôn Phú Nghĩa, xã Lộc Hà</t>
  </si>
  <si>
    <t>Trụ sở Đài truyền thanh - Truyền hình huyện Lộc Hà cũ, đường Đại Lộ Bằng Sơn, thôn Phú Nghĩa, xã Lộc Hà</t>
  </si>
  <si>
    <t>T27020006-01</t>
  </si>
  <si>
    <t>T27020006-02</t>
  </si>
  <si>
    <t>T27020006-03</t>
  </si>
  <si>
    <t>T27020006-04</t>
  </si>
  <si>
    <t>T27020006-05</t>
  </si>
  <si>
    <t>T27020006-06</t>
  </si>
  <si>
    <t>T27020006-07</t>
  </si>
  <si>
    <t>T27020006-08</t>
  </si>
  <si>
    <t>T27020006-09</t>
  </si>
  <si>
    <t>T27020006-10</t>
  </si>
  <si>
    <t>Bắt đầu từ 8h ngày 25/6/2026 đến 17h30p ngày 29/6/2026 tại Trung tâm Dịch vụ tổng hợp xã Lộc Hà</t>
  </si>
  <si>
    <t xml:space="preserve">Vào lúc 09h ngày 30/6/2026 tại Hội trường Trung tâm UBND xã Lộc Hà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</si>
</sst>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name val=".VnArial Narrow"/>
      <family val="2"/>
    </font>
    <font>
      <sz val="11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1" xfId="0" quotePrefix="1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8" fillId="0" borderId="1" xfId="0" quotePrefix="1" applyNumberFormat="1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quotePrefix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</cellXfs>
  <cellStyles count="6">
    <cellStyle name="Comma 2" xfId="2"/>
    <cellStyle name="Normal" xfId="0" builtinId="0"/>
    <cellStyle name="Normal 2" xfId="4"/>
    <cellStyle name="Normal 2 3" xfId="5"/>
    <cellStyle name="Normal 3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zoomScaleNormal="100" workbookViewId="0">
      <selection activeCell="J9" sqref="J9"/>
    </sheetView>
  </sheetViews>
  <sheetFormatPr defaultColWidth="8.88671875" defaultRowHeight="13.8"/>
  <cols>
    <col min="1" max="1" width="6.33203125" style="8" customWidth="1"/>
    <col min="2" max="2" width="26.77734375" style="16" customWidth="1"/>
    <col min="3" max="3" width="13.21875" style="8" customWidth="1"/>
    <col min="4" max="4" width="9.33203125" style="15" customWidth="1"/>
    <col min="5" max="5" width="7.88671875" style="15" customWidth="1"/>
    <col min="6" max="6" width="7.44140625" style="15" customWidth="1"/>
    <col min="7" max="7" width="9.109375" style="8" customWidth="1"/>
    <col min="8" max="8" width="8.6640625" style="8" customWidth="1"/>
    <col min="9" max="9" width="7.109375" style="14" customWidth="1"/>
    <col min="10" max="10" width="10.88671875" style="14" customWidth="1"/>
    <col min="11" max="11" width="11.109375" style="14" bestFit="1" customWidth="1"/>
    <col min="12" max="12" width="26" style="14" customWidth="1"/>
    <col min="13" max="13" width="23.5546875" style="14" customWidth="1"/>
    <col min="14" max="16384" width="8.88671875" style="14"/>
  </cols>
  <sheetData>
    <row r="1" spans="1:13" s="4" customFormat="1" ht="16.8" customHeight="1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9" customFormat="1" ht="16.8" customHeight="1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4" customFormat="1" ht="9.6" customHeight="1">
      <c r="A3" s="10"/>
      <c r="B3" s="11"/>
      <c r="D3" s="12"/>
      <c r="E3" s="12"/>
      <c r="F3" s="12"/>
    </row>
    <row r="4" spans="1:13" s="8" customFormat="1">
      <c r="A4" s="19" t="s">
        <v>7</v>
      </c>
      <c r="B4" s="19" t="s">
        <v>16</v>
      </c>
      <c r="C4" s="24" t="s">
        <v>11</v>
      </c>
      <c r="D4" s="22" t="s">
        <v>12</v>
      </c>
      <c r="E4" s="27"/>
      <c r="F4" s="23"/>
      <c r="G4" s="19" t="s">
        <v>17</v>
      </c>
      <c r="H4" s="28" t="s">
        <v>18</v>
      </c>
      <c r="I4" s="24" t="s">
        <v>19</v>
      </c>
      <c r="J4" s="24" t="s">
        <v>20</v>
      </c>
      <c r="K4" s="24" t="s">
        <v>21</v>
      </c>
      <c r="L4" s="24" t="s">
        <v>27</v>
      </c>
      <c r="M4" s="24" t="s">
        <v>28</v>
      </c>
    </row>
    <row r="5" spans="1:13" s="8" customFormat="1" ht="27.6">
      <c r="A5" s="19"/>
      <c r="B5" s="19"/>
      <c r="C5" s="25"/>
      <c r="D5" s="26" t="s">
        <v>13</v>
      </c>
      <c r="E5" s="5" t="s">
        <v>14</v>
      </c>
      <c r="F5" s="18" t="s">
        <v>15</v>
      </c>
      <c r="G5" s="19"/>
      <c r="H5" s="28"/>
      <c r="I5" s="25"/>
      <c r="J5" s="25"/>
      <c r="K5" s="25"/>
      <c r="L5" s="25"/>
      <c r="M5" s="25"/>
    </row>
    <row r="6" spans="1:13" s="13" customFormat="1">
      <c r="A6" s="6" t="s">
        <v>0</v>
      </c>
      <c r="B6" s="6" t="s">
        <v>1</v>
      </c>
      <c r="C6" s="6" t="s">
        <v>2</v>
      </c>
      <c r="D6" s="6" t="s">
        <v>8</v>
      </c>
      <c r="E6" s="7" t="s">
        <v>3</v>
      </c>
      <c r="F6" s="7" t="s">
        <v>4</v>
      </c>
      <c r="G6" s="6" t="s">
        <v>5</v>
      </c>
      <c r="H6" s="6" t="s">
        <v>6</v>
      </c>
      <c r="I6" s="30" t="s">
        <v>22</v>
      </c>
      <c r="J6" s="30" t="s">
        <v>23</v>
      </c>
      <c r="K6" s="31" t="s">
        <v>24</v>
      </c>
      <c r="L6" s="31" t="s">
        <v>25</v>
      </c>
      <c r="M6" s="31" t="s">
        <v>26</v>
      </c>
    </row>
    <row r="7" spans="1:13" ht="55.2">
      <c r="A7" s="1">
        <v>1</v>
      </c>
      <c r="B7" s="2" t="s">
        <v>37</v>
      </c>
      <c r="C7" s="1" t="s">
        <v>40</v>
      </c>
      <c r="D7" s="3">
        <v>7061.1</v>
      </c>
      <c r="E7" s="3">
        <v>2340.1999999999998</v>
      </c>
      <c r="F7" s="3">
        <f>1235.19+636.5+47.5+304</f>
        <v>2223.19</v>
      </c>
      <c r="G7" s="33">
        <f>519077000/F7</f>
        <v>233482.96816736311</v>
      </c>
      <c r="H7" s="32">
        <f>F7</f>
        <v>2223.19</v>
      </c>
      <c r="I7" s="29">
        <v>10</v>
      </c>
      <c r="J7" s="17" t="s">
        <v>29</v>
      </c>
      <c r="K7" s="35">
        <f>G7*H7*5/100*I7</f>
        <v>259538500</v>
      </c>
      <c r="L7" s="29" t="s">
        <v>50</v>
      </c>
      <c r="M7" s="29" t="s">
        <v>51</v>
      </c>
    </row>
    <row r="8" spans="1:13" ht="55.2">
      <c r="A8" s="1">
        <v>2</v>
      </c>
      <c r="B8" s="34" t="s">
        <v>36</v>
      </c>
      <c r="C8" s="17" t="s">
        <v>41</v>
      </c>
      <c r="D8" s="3">
        <v>4413</v>
      </c>
      <c r="E8" s="3">
        <v>1279.4000000000001</v>
      </c>
      <c r="F8" s="3">
        <f>1205.93+9.5</f>
        <v>1215.43</v>
      </c>
      <c r="G8" s="33">
        <f>161912000/F8</f>
        <v>133213.75973935149</v>
      </c>
      <c r="H8" s="32">
        <f>F8</f>
        <v>1215.43</v>
      </c>
      <c r="I8" s="29">
        <v>10</v>
      </c>
      <c r="J8" s="17" t="s">
        <v>29</v>
      </c>
      <c r="K8" s="35">
        <f t="shared" ref="K8:K16" si="0">G8*H8*5/100*I8</f>
        <v>80956000</v>
      </c>
      <c r="L8" s="29" t="s">
        <v>50</v>
      </c>
      <c r="M8" s="29" t="s">
        <v>51</v>
      </c>
    </row>
    <row r="9" spans="1:13" ht="55.2">
      <c r="A9" s="17">
        <v>3</v>
      </c>
      <c r="B9" s="2" t="s">
        <v>30</v>
      </c>
      <c r="C9" s="17" t="s">
        <v>42</v>
      </c>
      <c r="D9" s="3">
        <v>4108.5</v>
      </c>
      <c r="E9" s="3">
        <v>1518</v>
      </c>
      <c r="F9" s="3">
        <f>511.1+114+14.25</f>
        <v>639.35</v>
      </c>
      <c r="G9" s="33">
        <f>209093000/F9</f>
        <v>327039.96246187534</v>
      </c>
      <c r="H9" s="32">
        <f>F9</f>
        <v>639.35</v>
      </c>
      <c r="I9" s="29">
        <v>10</v>
      </c>
      <c r="J9" s="17" t="s">
        <v>29</v>
      </c>
      <c r="K9" s="35">
        <f t="shared" si="0"/>
        <v>104546500</v>
      </c>
      <c r="L9" s="29" t="s">
        <v>50</v>
      </c>
      <c r="M9" s="29" t="s">
        <v>51</v>
      </c>
    </row>
    <row r="10" spans="1:13" ht="55.2">
      <c r="A10" s="17">
        <v>4</v>
      </c>
      <c r="B10" s="34" t="s">
        <v>35</v>
      </c>
      <c r="C10" s="17" t="s">
        <v>43</v>
      </c>
      <c r="D10" s="3">
        <v>3637.5</v>
      </c>
      <c r="E10" s="3">
        <v>900</v>
      </c>
      <c r="F10" s="3">
        <f>237.5+617.5</f>
        <v>855</v>
      </c>
      <c r="G10" s="33">
        <f>132060000/F10</f>
        <v>154456.14035087719</v>
      </c>
      <c r="H10" s="32">
        <f>F10</f>
        <v>855</v>
      </c>
      <c r="I10" s="29">
        <v>10</v>
      </c>
      <c r="J10" s="17" t="s">
        <v>29</v>
      </c>
      <c r="K10" s="35">
        <f t="shared" si="0"/>
        <v>66030000</v>
      </c>
      <c r="L10" s="29" t="s">
        <v>50</v>
      </c>
      <c r="M10" s="29" t="s">
        <v>51</v>
      </c>
    </row>
    <row r="11" spans="1:13" ht="55.2">
      <c r="A11" s="17">
        <v>5</v>
      </c>
      <c r="B11" s="2" t="s">
        <v>34</v>
      </c>
      <c r="C11" s="17" t="s">
        <v>44</v>
      </c>
      <c r="D11" s="3">
        <v>4984.6000000000004</v>
      </c>
      <c r="E11" s="3">
        <v>2360.3000000000002</v>
      </c>
      <c r="F11" s="3">
        <f>807.6*2+608+19.1</f>
        <v>2242.2999999999997</v>
      </c>
      <c r="G11" s="33">
        <f>414693000/F11</f>
        <v>184940.90888819518</v>
      </c>
      <c r="H11" s="32">
        <f t="shared" ref="H11:H16" si="1">F11</f>
        <v>2242.2999999999997</v>
      </c>
      <c r="I11" s="29">
        <v>10</v>
      </c>
      <c r="J11" s="17" t="s">
        <v>29</v>
      </c>
      <c r="K11" s="35">
        <f t="shared" si="0"/>
        <v>207346500</v>
      </c>
      <c r="L11" s="29" t="s">
        <v>50</v>
      </c>
      <c r="M11" s="29" t="s">
        <v>51</v>
      </c>
    </row>
    <row r="12" spans="1:13" ht="55.2">
      <c r="A12" s="17">
        <v>6</v>
      </c>
      <c r="B12" s="2" t="s">
        <v>33</v>
      </c>
      <c r="C12" s="17" t="s">
        <v>45</v>
      </c>
      <c r="D12" s="3">
        <v>3777.7</v>
      </c>
      <c r="E12" s="3">
        <v>988</v>
      </c>
      <c r="F12" s="3">
        <f>370.5+285+283.1</f>
        <v>938.6</v>
      </c>
      <c r="G12" s="33">
        <f>306390000/F12</f>
        <v>326432.9852972512</v>
      </c>
      <c r="H12" s="32">
        <f t="shared" si="1"/>
        <v>938.6</v>
      </c>
      <c r="I12" s="29">
        <v>2</v>
      </c>
      <c r="J12" s="17" t="s">
        <v>29</v>
      </c>
      <c r="K12" s="35">
        <f t="shared" si="0"/>
        <v>30639000</v>
      </c>
      <c r="L12" s="29" t="s">
        <v>50</v>
      </c>
      <c r="M12" s="29" t="s">
        <v>51</v>
      </c>
    </row>
    <row r="13" spans="1:13" ht="55.2">
      <c r="A13" s="17">
        <v>7</v>
      </c>
      <c r="B13" s="2" t="s">
        <v>32</v>
      </c>
      <c r="C13" s="17" t="s">
        <v>46</v>
      </c>
      <c r="D13" s="3">
        <v>10654.6</v>
      </c>
      <c r="E13" s="3">
        <v>1020.8</v>
      </c>
      <c r="F13" s="3">
        <f>366.32+128.44+475</f>
        <v>969.76</v>
      </c>
      <c r="G13" s="33">
        <f>424059000/F13</f>
        <v>437282.42039267445</v>
      </c>
      <c r="H13" s="32">
        <f t="shared" si="1"/>
        <v>969.76</v>
      </c>
      <c r="I13" s="29">
        <v>10</v>
      </c>
      <c r="J13" s="17" t="s">
        <v>29</v>
      </c>
      <c r="K13" s="35">
        <f t="shared" si="0"/>
        <v>212029500</v>
      </c>
      <c r="L13" s="29" t="s">
        <v>50</v>
      </c>
      <c r="M13" s="29" t="s">
        <v>51</v>
      </c>
    </row>
    <row r="14" spans="1:13" ht="55.2">
      <c r="A14" s="17">
        <v>8</v>
      </c>
      <c r="B14" s="34" t="s">
        <v>31</v>
      </c>
      <c r="C14" s="17" t="s">
        <v>47</v>
      </c>
      <c r="D14" s="3">
        <v>2610.6</v>
      </c>
      <c r="E14" s="3">
        <v>1363.1</v>
      </c>
      <c r="F14" s="3">
        <f>1178+95.29+10.26+11.4</f>
        <v>1294.95</v>
      </c>
      <c r="G14" s="33">
        <f>189329000/F14</f>
        <v>146205.64500559866</v>
      </c>
      <c r="H14" s="32">
        <f t="shared" si="1"/>
        <v>1294.95</v>
      </c>
      <c r="I14" s="29">
        <v>10</v>
      </c>
      <c r="J14" s="17" t="s">
        <v>29</v>
      </c>
      <c r="K14" s="35">
        <f t="shared" si="0"/>
        <v>94664500</v>
      </c>
      <c r="L14" s="29" t="s">
        <v>50</v>
      </c>
      <c r="M14" s="29" t="s">
        <v>51</v>
      </c>
    </row>
    <row r="15" spans="1:13" ht="55.2">
      <c r="A15" s="17">
        <v>9</v>
      </c>
      <c r="B15" s="34" t="s">
        <v>38</v>
      </c>
      <c r="C15" s="17" t="s">
        <v>48</v>
      </c>
      <c r="D15" s="3">
        <v>3901</v>
      </c>
      <c r="E15" s="3">
        <v>673</v>
      </c>
      <c r="F15" s="3">
        <f>511.1+114+15.25</f>
        <v>640.35</v>
      </c>
      <c r="G15" s="33">
        <f>239202000/F15</f>
        <v>373548.84047786368</v>
      </c>
      <c r="H15" s="32">
        <f t="shared" si="1"/>
        <v>640.35</v>
      </c>
      <c r="I15" s="29">
        <v>10</v>
      </c>
      <c r="J15" s="17" t="s">
        <v>29</v>
      </c>
      <c r="K15" s="35">
        <f t="shared" si="0"/>
        <v>119601000</v>
      </c>
      <c r="L15" s="29" t="s">
        <v>50</v>
      </c>
      <c r="M15" s="29" t="s">
        <v>51</v>
      </c>
    </row>
    <row r="16" spans="1:13" ht="55.2">
      <c r="A16" s="17">
        <v>10</v>
      </c>
      <c r="B16" s="34" t="s">
        <v>39</v>
      </c>
      <c r="C16" s="17" t="s">
        <v>49</v>
      </c>
      <c r="D16" s="3">
        <v>5805.2</v>
      </c>
      <c r="E16" s="3">
        <v>529</v>
      </c>
      <c r="F16" s="3">
        <v>502.55</v>
      </c>
      <c r="G16" s="33">
        <f>229402000/F16</f>
        <v>456475.97254004574</v>
      </c>
      <c r="H16" s="32">
        <f t="shared" si="1"/>
        <v>502.55</v>
      </c>
      <c r="I16" s="29">
        <v>10</v>
      </c>
      <c r="J16" s="17" t="s">
        <v>29</v>
      </c>
      <c r="K16" s="35">
        <f t="shared" si="0"/>
        <v>114701000</v>
      </c>
      <c r="L16" s="29" t="s">
        <v>50</v>
      </c>
      <c r="M16" s="29" t="s">
        <v>51</v>
      </c>
    </row>
  </sheetData>
  <mergeCells count="13">
    <mergeCell ref="I4:I5"/>
    <mergeCell ref="J4:J5"/>
    <mergeCell ref="K4:K5"/>
    <mergeCell ref="L4:L5"/>
    <mergeCell ref="M4:M5"/>
    <mergeCell ref="A4:A5"/>
    <mergeCell ref="B4:B5"/>
    <mergeCell ref="G4:G5"/>
    <mergeCell ref="H4:H5"/>
    <mergeCell ref="C4:C5"/>
    <mergeCell ref="D4:F4"/>
    <mergeCell ref="A1:M1"/>
    <mergeCell ref="A2:M2"/>
  </mergeCells>
  <printOptions horizontalCentered="1"/>
  <pageMargins left="0.35" right="0.28000000000000003" top="0.33" bottom="0.3" header="0.31496062992126" footer="0.31496062992126"/>
  <pageSetup paperSize="9" scale="84" fitToHeight="0" orientation="landscape" r:id="rId1"/>
  <headerFooter differentFirst="1">
    <oddHeader>&amp;C&amp;"Times New Roman,Regular"&amp;13&amp;P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 luc</vt:lpstr>
      <vt:lpstr>'Phu luc'!Print_Titles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Phòng Tổng hợp - Văn phòng UBND tỉnh Hà Tĩnh</dc:title>
  <dc:creator/>
  <cp:lastModifiedBy/>
  <dcterms:created xsi:type="dcterms:W3CDTF">2006-09-16T00:00:00Z</dcterms:created>
  <dcterms:modified xsi:type="dcterms:W3CDTF">2026-06-24T11:28:30Z</dcterms:modified>
</cp:coreProperties>
</file>